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<sst xmlns="http://schemas.openxmlformats.org/spreadsheetml/2006/main" count="178" uniqueCount="170">
  <si>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</si>
  <si>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</si>
  <si>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</si>
  <si>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</si>
  <si>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</si>
  <si>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</si>
  <si>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</si>
  <si>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</si>
  <si>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</si>
  <si>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</si>
  <si>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</si>
  <si>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</si>
  <si>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</si>
  <si>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</si>
  <si>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</si>
  <si>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</si>
  <si>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</si>
  <si>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</si>
  <si>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</si>
  <si>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</si>
  <si>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</si>
  <si>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</si>
  <si>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</si>
  <si>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</si>
  <si>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</si>
  <si>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</si>
  <si>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</si>
  <si>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</si>
  <si>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</si>
  <si>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</si>
  <si>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</si>
  <si>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</si>
  <si>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</si>
  <si>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</si>
  <si>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</si>
  <si>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</si>
  <si>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</si>
  <si>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</si>
  <si>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</si>
  <si>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</si>
  <si>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</si>
  <si>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</si>
  <si>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</si>
  <si>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</si>
  <si>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</si>
  <si>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</si>
  <si>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</si>
  <si>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</si>
  <si>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</si>
  <si>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</si>
  <si>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</si>
  <si>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</si>
  <si>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</si>
  <si>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</si>
  <si>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</si>
  <si>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</si>
  <si>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</si>
  <si>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</si>
  <si>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</si>
  <si>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</si>
  <si>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</si>
  <si>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</si>
  <si>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</si>
  <si>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</si>
  <si>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</si>
  <si>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</si>
  <si>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</si>
  <si>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</si>
  <si>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</si>
  <si>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</si>
  <si>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</si>
  <si>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</si>
  <si>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</si>
  <si>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</si>
  <si>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</si>
  <si>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</si>
  <si>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</si>
  <si>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</si>
  <si>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</si>
  <si>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</si>
  <si>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</si>
  <si>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</si>
  <si>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</si>
  <si>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</si>
  <si>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</si>
  <si>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</si>
  <si>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</si>
  <si>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</si>
  <si>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</si>
  <si>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</si>
  <si>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</si>
  <si>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</si>
  <si>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</si>
  <si>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</si>
  <si>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</si>
  <si>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</si>
  <si>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</si>
  <si>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</si>
  <si>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</si>
  <si>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</si>
  <si>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</si>
  <si>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</si>
  <si>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</si>
  <si>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</si>
  <si>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</si>
  <si>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</si>
  <si>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</si>
  <si>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</si>
  <si>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</si>
  <si>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</si>
  <si>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</si>
  <si>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</si>
  <si>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</si>
  <si>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</si>
  <si>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</si>
  <si>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</si>
  <si>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</si>
  <si>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</si>
  <si>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</si>
  <si>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</si>
  <si>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</si>
  <si>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</si>
  <si>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</si>
  <si>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</si>
  <si>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</si>
  <si>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</si>
  <si>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</si>
  <si>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</si>
  <si>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</si>
  <si>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</si>
  <si>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</si>
  <si>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</si>
  <si>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</si>
  <si>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</si>
  <si>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</si>
  <si>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</si>
  <si>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</si>
  <si>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</si>
  <si>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</si>
  <si>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</si>
  <si>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</si>
  <si>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</si>
  <si>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</si>
  <si>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</si>
  <si>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</si>
  <si>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</si>
  <si>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</si>
  <si>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</si>
  <si>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</si>
  <si>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</si>
  <si>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</si>
  <si>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</si>
  <si>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</si>
  <si>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</si>
  <si>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</si>
  <si>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</si>
  <si>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</si>
  <si>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</si>
  <si>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</si>
  <si>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</si>
  <si>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</si>
  <si>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</si>
  <si>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</si>
  <si>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</si>
  <si>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</si>
  <si>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</si>
  <si>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</si>
  <si>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Unit: VND</t>
  </si>
  <si>
    <t>C. LIABILITIES</t>
  </si>
  <si>
    <t>D. OWNERS' EQUITY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</si>
</sst>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22" fillId="0" borderId="0" xfId="0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42" applyNumberFormat="1" applyFont="1" applyAlignment="1">
      <alignment horizontal="center" vertical="center"/>
    </xf>
    <xf numFmtId="3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10" zoomScaleNormal="110" zoomScalePageLayoutView="0" workbookViewId="0" topLeftCell="A16">
      <selection activeCell="H14" sqref="H14"/>
    </sheetView>
  </sheetViews>
  <sheetFormatPr defaultColWidth="9.140625" defaultRowHeight="12"/>
  <cols>
    <col min="1" max="1" width="42.28125" style="0" customWidth="1"/>
    <col min="2" max="2" width="18.00390625" style="31" customWidth="1"/>
    <col min="3" max="3" width="17.7109375" style="31" customWidth="1"/>
    <col min="4" max="4" width="14.421875" style="0" bestFit="1" customWidth="1"/>
  </cols>
  <sheetData>
    <row r="2" spans="1:3" ht="19.5" customHeight="1">
      <c r="A2" s="23" t="s">
        <v>166</v>
      </c>
      <c r="B2" s="23"/>
      <c r="C2" s="23"/>
    </row>
    <row r="4" spans="2:3" ht="12.75">
      <c r="B4" s="24" t="s">
        <v>167</v>
      </c>
      <c r="C4" s="24"/>
    </row>
    <row r="5" spans="1:3" ht="12.75">
      <c r="A5" s="1"/>
      <c r="B5" s="25" t="s">
        <v>128</v>
      </c>
      <c r="C5" s="25" t="s">
        <v>129</v>
      </c>
    </row>
    <row r="6" spans="1:3" ht="12.75">
      <c r="A6" s="2" t="s">
        <v>1</v>
      </c>
      <c r="B6" s="26" t="s">
        <v>0</v>
      </c>
      <c r="C6" s="26" t="s">
        <v>0</v>
      </c>
    </row>
    <row r="7" spans="1:4" ht="12.75">
      <c r="A7" s="2" t="s">
        <v>2</v>
      </c>
      <c r="B7" s="27">
        <f>B8+B11+B15+B26+B29+B37</f>
        <v>395181981430</v>
      </c>
      <c r="C7" s="27">
        <f>C8+C11+C15+C26+C29+C37</f>
        <v>308491619148</v>
      </c>
      <c r="D7" s="21"/>
    </row>
    <row r="8" spans="1:4" ht="12.75">
      <c r="A8" s="2" t="s">
        <v>3</v>
      </c>
      <c r="B8" s="28">
        <f>B9+B10</f>
        <v>122868776332</v>
      </c>
      <c r="C8" s="28">
        <f>C9+C10</f>
        <v>68731446273</v>
      </c>
      <c r="D8" s="21"/>
    </row>
    <row r="9" spans="1:4" ht="12.75">
      <c r="A9" s="3" t="s">
        <v>4</v>
      </c>
      <c r="B9" s="29">
        <v>34760788202</v>
      </c>
      <c r="C9" s="30">
        <v>38627460190</v>
      </c>
      <c r="D9" s="21"/>
    </row>
    <row r="10" spans="1:4" ht="12.75">
      <c r="A10" s="3" t="s">
        <v>5</v>
      </c>
      <c r="B10" s="29">
        <v>88107988130</v>
      </c>
      <c r="C10" s="30">
        <v>30103986083</v>
      </c>
      <c r="D10" s="21"/>
    </row>
    <row r="11" spans="1:4" ht="12.75">
      <c r="A11" s="2" t="s">
        <v>6</v>
      </c>
      <c r="B11" s="28">
        <f>B12+B13+B14</f>
        <v>42593609238</v>
      </c>
      <c r="C11" s="28">
        <f>C12+C13+C14</f>
        <v>22060802700</v>
      </c>
      <c r="D11" s="21"/>
    </row>
    <row r="12" spans="1:4" ht="12.75">
      <c r="A12" s="3" t="s">
        <v>45</v>
      </c>
      <c r="B12" s="30">
        <v>0</v>
      </c>
      <c r="C12" s="30">
        <v>0</v>
      </c>
      <c r="D12" s="21"/>
    </row>
    <row r="13" spans="1:4" ht="12.75">
      <c r="A13" s="3" t="s">
        <v>46</v>
      </c>
      <c r="B13" s="30">
        <v>0</v>
      </c>
      <c r="C13" s="30">
        <v>0</v>
      </c>
      <c r="D13" s="21"/>
    </row>
    <row r="14" spans="1:4" ht="12.75">
      <c r="A14" s="3" t="s">
        <v>47</v>
      </c>
      <c r="B14" s="29">
        <v>42593609238</v>
      </c>
      <c r="C14" s="30">
        <v>22060802700</v>
      </c>
      <c r="D14" s="21"/>
    </row>
    <row r="15" spans="1:4" ht="12.75">
      <c r="A15" s="4" t="s">
        <v>7</v>
      </c>
      <c r="B15" s="28">
        <f>B16+B19+B20+B21+B22+B23+B24+B25</f>
        <v>174970860280</v>
      </c>
      <c r="C15" s="28">
        <f>C16+C19+C20+C21+C22+C23+C24+C25</f>
        <v>165455691636</v>
      </c>
      <c r="D15" s="21"/>
    </row>
    <row r="16" spans="1:4" ht="12.75">
      <c r="A16" s="5" t="s">
        <v>8</v>
      </c>
      <c r="B16" s="29">
        <v>155070143250</v>
      </c>
      <c r="C16" s="30">
        <v>147141487627</v>
      </c>
      <c r="D16" s="21"/>
    </row>
    <row r="17" spans="1:4" ht="12.75">
      <c r="A17" s="6" t="s">
        <v>9</v>
      </c>
      <c r="B17" s="30"/>
      <c r="C17" s="30">
        <v>0</v>
      </c>
      <c r="D17" s="21"/>
    </row>
    <row r="18" spans="1:4" ht="12.75">
      <c r="A18" s="6" t="s">
        <v>10</v>
      </c>
      <c r="B18" s="30"/>
      <c r="C18" s="30">
        <v>0</v>
      </c>
      <c r="D18" s="21"/>
    </row>
    <row r="19" spans="1:4" ht="12.75">
      <c r="A19" s="5" t="s">
        <v>11</v>
      </c>
      <c r="B19" s="29">
        <v>14652542101</v>
      </c>
      <c r="C19" s="30">
        <v>12604935847</v>
      </c>
      <c r="D19" s="21"/>
    </row>
    <row r="20" spans="1:4" ht="12.75">
      <c r="A20" s="6" t="s">
        <v>48</v>
      </c>
      <c r="B20" s="30"/>
      <c r="C20" s="30">
        <v>0</v>
      </c>
      <c r="D20" s="21"/>
    </row>
    <row r="21" spans="1:4" ht="12.75">
      <c r="A21" s="6" t="s">
        <v>49</v>
      </c>
      <c r="B21" s="30"/>
      <c r="C21" s="30">
        <v>0</v>
      </c>
      <c r="D21" s="21"/>
    </row>
    <row r="22" spans="1:4" ht="12.75">
      <c r="A22" s="6" t="s">
        <v>50</v>
      </c>
      <c r="B22" s="30"/>
      <c r="C22" s="30">
        <v>0</v>
      </c>
      <c r="D22" s="21"/>
    </row>
    <row r="23" spans="1:4" ht="12.75">
      <c r="A23" s="6" t="s">
        <v>51</v>
      </c>
      <c r="B23" s="29">
        <v>5240668317</v>
      </c>
      <c r="C23" s="30">
        <v>5671127389</v>
      </c>
      <c r="D23" s="21"/>
    </row>
    <row r="24" spans="1:4" ht="12.75">
      <c r="A24" s="5" t="s">
        <v>52</v>
      </c>
      <c r="B24" s="29">
        <v>7506612</v>
      </c>
      <c r="C24" s="30">
        <v>38140773</v>
      </c>
      <c r="D24" s="21"/>
    </row>
    <row r="25" spans="1:4" ht="12.75">
      <c r="A25" s="6" t="s">
        <v>53</v>
      </c>
      <c r="B25" s="30"/>
      <c r="C25" s="30">
        <v>0</v>
      </c>
      <c r="D25" s="21"/>
    </row>
    <row r="26" spans="1:4" ht="12.75">
      <c r="A26" s="4" t="s">
        <v>12</v>
      </c>
      <c r="B26" s="28">
        <f>B27+B28</f>
        <v>43937188154</v>
      </c>
      <c r="C26" s="28">
        <f>C27+C28</f>
        <v>41552878050</v>
      </c>
      <c r="D26" s="21"/>
    </row>
    <row r="27" spans="1:4" ht="12.75">
      <c r="A27" s="6" t="s">
        <v>54</v>
      </c>
      <c r="B27" s="29">
        <v>43937188154</v>
      </c>
      <c r="C27" s="30">
        <v>41552878050</v>
      </c>
      <c r="D27" s="21"/>
    </row>
    <row r="28" spans="1:4" ht="12.75">
      <c r="A28" s="6" t="s">
        <v>55</v>
      </c>
      <c r="B28" s="30"/>
      <c r="C28" s="30">
        <v>0</v>
      </c>
      <c r="D28" s="21"/>
    </row>
    <row r="29" spans="1:4" ht="12.75">
      <c r="A29" s="4" t="s">
        <v>13</v>
      </c>
      <c r="B29" s="28">
        <f>B30+B33+B34+B35+B36</f>
        <v>10811547426</v>
      </c>
      <c r="C29" s="28">
        <f>C30+C33+C34+C35+C36</f>
        <v>10690800489</v>
      </c>
      <c r="D29" s="21"/>
    </row>
    <row r="30" spans="1:4" s="18" customFormat="1" ht="12.75">
      <c r="A30" s="5" t="s">
        <v>14</v>
      </c>
      <c r="B30" s="29">
        <v>10811547426</v>
      </c>
      <c r="C30" s="30">
        <v>10690800489</v>
      </c>
      <c r="D30" s="21"/>
    </row>
    <row r="31" spans="1:4" ht="12.75">
      <c r="A31" s="6" t="s">
        <v>15</v>
      </c>
      <c r="B31" s="30"/>
      <c r="C31" s="30">
        <v>0</v>
      </c>
      <c r="D31" s="21"/>
    </row>
    <row r="32" spans="1:4" ht="12.75">
      <c r="A32" s="6" t="s">
        <v>16</v>
      </c>
      <c r="B32" s="30"/>
      <c r="C32" s="30">
        <v>0</v>
      </c>
      <c r="D32" s="21"/>
    </row>
    <row r="33" spans="1:4" ht="12.75">
      <c r="A33" s="6" t="s">
        <v>17</v>
      </c>
      <c r="B33" s="30"/>
      <c r="C33" s="30">
        <v>0</v>
      </c>
      <c r="D33" s="21"/>
    </row>
    <row r="34" spans="1:4" ht="12.75">
      <c r="A34" s="5" t="s">
        <v>18</v>
      </c>
      <c r="B34" s="30"/>
      <c r="C34" s="30">
        <v>0</v>
      </c>
      <c r="D34" s="21"/>
    </row>
    <row r="35" spans="1:4" ht="12.75">
      <c r="A35" s="5" t="s">
        <v>19</v>
      </c>
      <c r="B35" s="30"/>
      <c r="C35" s="30">
        <v>0</v>
      </c>
      <c r="D35" s="21"/>
    </row>
    <row r="36" spans="1:4" ht="12.75">
      <c r="A36" s="5" t="s">
        <v>20</v>
      </c>
      <c r="B36" s="30"/>
      <c r="C36" s="30">
        <v>0</v>
      </c>
      <c r="D36" s="21"/>
    </row>
    <row r="37" spans="1:4" ht="12.75">
      <c r="A37" s="7" t="s">
        <v>21</v>
      </c>
      <c r="B37" s="28">
        <v>0</v>
      </c>
      <c r="C37" s="28">
        <v>0</v>
      </c>
      <c r="D37" s="21"/>
    </row>
    <row r="38" spans="1:4" ht="12.75">
      <c r="A38" s="6" t="s">
        <v>56</v>
      </c>
      <c r="B38" s="30">
        <v>0</v>
      </c>
      <c r="C38" s="30">
        <v>0</v>
      </c>
      <c r="D38" s="21"/>
    </row>
    <row r="39" spans="1:4" ht="12.75">
      <c r="A39" s="11" t="s">
        <v>57</v>
      </c>
      <c r="B39" s="30">
        <v>0</v>
      </c>
      <c r="C39" s="30">
        <v>0</v>
      </c>
      <c r="D39" s="21"/>
    </row>
    <row r="40" spans="1:4" ht="12.75">
      <c r="A40" s="12" t="s">
        <v>58</v>
      </c>
      <c r="B40" s="28">
        <f>B41+B51+B61+B64+B67+B73</f>
        <v>2032104946211</v>
      </c>
      <c r="C40" s="28">
        <v>2283150724328</v>
      </c>
      <c r="D40" s="21"/>
    </row>
    <row r="41" spans="1:4" ht="12.75">
      <c r="A41" s="2" t="s">
        <v>22</v>
      </c>
      <c r="B41" s="28">
        <f>B42+B43+B44+B45+B46+B47+B50</f>
        <v>0</v>
      </c>
      <c r="C41" s="28">
        <v>0</v>
      </c>
      <c r="D41" s="21"/>
    </row>
    <row r="42" spans="1:4" ht="12.75">
      <c r="A42" s="3" t="s">
        <v>23</v>
      </c>
      <c r="B42" s="30"/>
      <c r="C42" s="30">
        <v>0</v>
      </c>
      <c r="D42" s="21"/>
    </row>
    <row r="43" spans="1:4" ht="12.75">
      <c r="A43" s="3" t="s">
        <v>130</v>
      </c>
      <c r="B43" s="30"/>
      <c r="C43" s="30">
        <v>0</v>
      </c>
      <c r="D43" s="21"/>
    </row>
    <row r="44" spans="1:4" ht="12.75">
      <c r="A44" s="9" t="s">
        <v>59</v>
      </c>
      <c r="B44" s="30"/>
      <c r="C44" s="30">
        <v>0</v>
      </c>
      <c r="D44" s="21"/>
    </row>
    <row r="45" spans="1:4" ht="12.75">
      <c r="A45" s="9" t="s">
        <v>60</v>
      </c>
      <c r="B45" s="30"/>
      <c r="C45" s="30">
        <v>0</v>
      </c>
      <c r="D45" s="21"/>
    </row>
    <row r="46" spans="1:4" ht="12.75">
      <c r="A46" s="9" t="s">
        <v>61</v>
      </c>
      <c r="B46" s="30"/>
      <c r="C46" s="30">
        <v>0</v>
      </c>
      <c r="D46" s="21"/>
    </row>
    <row r="47" spans="1:4" s="18" customFormat="1" ht="12.75">
      <c r="A47" s="5" t="s">
        <v>62</v>
      </c>
      <c r="B47" s="30"/>
      <c r="C47" s="30">
        <v>0</v>
      </c>
      <c r="D47" s="21"/>
    </row>
    <row r="48" spans="1:4" ht="12.75">
      <c r="A48" s="6" t="s">
        <v>63</v>
      </c>
      <c r="B48" s="30"/>
      <c r="C48" s="30">
        <v>0</v>
      </c>
      <c r="D48" s="21"/>
    </row>
    <row r="49" spans="1:4" ht="12.75">
      <c r="A49" s="6" t="s">
        <v>64</v>
      </c>
      <c r="B49" s="30"/>
      <c r="C49" s="30">
        <v>0</v>
      </c>
      <c r="D49" s="21"/>
    </row>
    <row r="50" spans="1:4" ht="12.75">
      <c r="A50" s="6" t="s">
        <v>65</v>
      </c>
      <c r="B50" s="30"/>
      <c r="C50" s="30">
        <v>0</v>
      </c>
      <c r="D50" s="21"/>
    </row>
    <row r="51" spans="1:4" ht="12.75">
      <c r="A51" s="4" t="s">
        <v>24</v>
      </c>
      <c r="B51" s="28">
        <f>B52+B55+B58</f>
        <v>767473288284</v>
      </c>
      <c r="C51" s="28">
        <f>C52+C55+C58</f>
        <v>787709217825</v>
      </c>
      <c r="D51" s="21"/>
    </row>
    <row r="52" spans="1:4" ht="12.75">
      <c r="A52" s="7" t="s">
        <v>26</v>
      </c>
      <c r="B52" s="28">
        <f>B53+B54</f>
        <v>750496044166</v>
      </c>
      <c r="C52" s="28">
        <f>C53+C54</f>
        <v>770533146899</v>
      </c>
      <c r="D52" s="21"/>
    </row>
    <row r="53" spans="1:4" ht="12.75">
      <c r="A53" s="13" t="s">
        <v>29</v>
      </c>
      <c r="B53" s="29">
        <v>1483068187743</v>
      </c>
      <c r="C53" s="30">
        <v>1419028260655</v>
      </c>
      <c r="D53" s="21"/>
    </row>
    <row r="54" spans="1:4" ht="12.75">
      <c r="A54" s="13" t="s">
        <v>66</v>
      </c>
      <c r="B54" s="29">
        <v>-732572143577</v>
      </c>
      <c r="C54" s="30">
        <v>-648495113756</v>
      </c>
      <c r="D54" s="21"/>
    </row>
    <row r="55" spans="1:4" ht="12.75">
      <c r="A55" s="14" t="s">
        <v>131</v>
      </c>
      <c r="B55" s="28">
        <f>B56+B57</f>
        <v>0</v>
      </c>
      <c r="C55" s="28">
        <v>0</v>
      </c>
      <c r="D55" s="21"/>
    </row>
    <row r="56" spans="1:4" ht="12.75">
      <c r="A56" s="13" t="s">
        <v>29</v>
      </c>
      <c r="B56" s="30"/>
      <c r="C56" s="30">
        <v>0</v>
      </c>
      <c r="D56" s="21"/>
    </row>
    <row r="57" spans="1:4" ht="12.75">
      <c r="A57" s="13" t="s">
        <v>67</v>
      </c>
      <c r="B57" s="30"/>
      <c r="C57" s="30">
        <v>0</v>
      </c>
      <c r="D57" s="21"/>
    </row>
    <row r="58" spans="1:4" ht="12.75">
      <c r="A58" s="14" t="s">
        <v>132</v>
      </c>
      <c r="B58" s="28">
        <f>B59+B60</f>
        <v>16977244118</v>
      </c>
      <c r="C58" s="28">
        <f>C59+C60</f>
        <v>17176070926</v>
      </c>
      <c r="D58" s="21"/>
    </row>
    <row r="59" spans="1:4" ht="12.75">
      <c r="A59" s="13" t="s">
        <v>29</v>
      </c>
      <c r="B59" s="29">
        <v>17657354100</v>
      </c>
      <c r="C59" s="30">
        <v>17657354100</v>
      </c>
      <c r="D59" s="21"/>
    </row>
    <row r="60" spans="1:4" ht="12.75">
      <c r="A60" s="13" t="s">
        <v>68</v>
      </c>
      <c r="B60" s="29">
        <v>-680109982</v>
      </c>
      <c r="C60" s="30">
        <v>-481283174</v>
      </c>
      <c r="D60" s="21"/>
    </row>
    <row r="61" spans="1:4" ht="12.75">
      <c r="A61" s="14" t="s">
        <v>70</v>
      </c>
      <c r="B61" s="28">
        <f>B62+B63</f>
        <v>0</v>
      </c>
      <c r="C61" s="28">
        <v>0</v>
      </c>
      <c r="D61" s="21"/>
    </row>
    <row r="62" spans="1:4" ht="12.75">
      <c r="A62" s="13" t="s">
        <v>29</v>
      </c>
      <c r="B62" s="30">
        <v>0</v>
      </c>
      <c r="C62" s="30">
        <v>0</v>
      </c>
      <c r="D62" s="21"/>
    </row>
    <row r="63" spans="1:4" ht="12.75">
      <c r="A63" s="13" t="s">
        <v>69</v>
      </c>
      <c r="B63" s="30">
        <v>0</v>
      </c>
      <c r="C63" s="30">
        <v>0</v>
      </c>
      <c r="D63" s="21"/>
    </row>
    <row r="64" spans="1:4" ht="12.75">
      <c r="A64" s="7" t="s">
        <v>71</v>
      </c>
      <c r="B64" s="28">
        <f>B65+B66</f>
        <v>1173844697071</v>
      </c>
      <c r="C64" s="28">
        <f>C65+C66</f>
        <v>1400797470083</v>
      </c>
      <c r="D64" s="21"/>
    </row>
    <row r="65" spans="1:4" ht="12.75">
      <c r="A65" s="6" t="s">
        <v>72</v>
      </c>
      <c r="B65" s="30">
        <v>0</v>
      </c>
      <c r="C65" s="30">
        <v>0</v>
      </c>
      <c r="D65" s="21"/>
    </row>
    <row r="66" spans="1:4" ht="12.75">
      <c r="A66" s="6" t="s">
        <v>73</v>
      </c>
      <c r="B66" s="29">
        <v>1173844697071</v>
      </c>
      <c r="C66" s="30">
        <v>1400797470083</v>
      </c>
      <c r="D66" s="21"/>
    </row>
    <row r="67" spans="1:4" ht="12.75">
      <c r="A67" s="7" t="s">
        <v>30</v>
      </c>
      <c r="B67" s="28">
        <f>B68+B69+B70+B71+B72</f>
        <v>2084040000</v>
      </c>
      <c r="C67" s="28">
        <f>C68+C69+C70+C71+C72</f>
        <v>2084040000</v>
      </c>
      <c r="D67" s="21"/>
    </row>
    <row r="68" spans="1:4" ht="12.75">
      <c r="A68" s="6" t="s">
        <v>25</v>
      </c>
      <c r="B68" s="30"/>
      <c r="C68" s="30">
        <v>0</v>
      </c>
      <c r="D68" s="21"/>
    </row>
    <row r="69" spans="1:4" ht="12.75">
      <c r="A69" s="6" t="s">
        <v>27</v>
      </c>
      <c r="B69" s="30"/>
      <c r="C69" s="30">
        <v>0</v>
      </c>
      <c r="D69" s="21"/>
    </row>
    <row r="70" spans="1:4" ht="12.75">
      <c r="A70" s="6" t="s">
        <v>74</v>
      </c>
      <c r="B70" s="29">
        <v>84040000</v>
      </c>
      <c r="C70" s="30">
        <v>84040000</v>
      </c>
      <c r="D70" s="21"/>
    </row>
    <row r="71" spans="1:4" ht="12.75">
      <c r="A71" s="6" t="s">
        <v>28</v>
      </c>
      <c r="B71" s="30"/>
      <c r="C71" s="30">
        <v>0</v>
      </c>
      <c r="D71" s="21"/>
    </row>
    <row r="72" spans="1:4" ht="12.75">
      <c r="A72" s="6" t="s">
        <v>75</v>
      </c>
      <c r="B72" s="29">
        <v>2000000000</v>
      </c>
      <c r="C72" s="30">
        <v>2000000000</v>
      </c>
      <c r="D72" s="21"/>
    </row>
    <row r="73" spans="1:4" ht="12.75">
      <c r="A73" s="7" t="s">
        <v>79</v>
      </c>
      <c r="B73" s="28">
        <f>B74+B75+B76+B77</f>
        <v>88702920856</v>
      </c>
      <c r="C73" s="28">
        <f>C74+C75+C76+C77</f>
        <v>92559996420</v>
      </c>
      <c r="D73" s="21"/>
    </row>
    <row r="74" spans="1:4" ht="12.75">
      <c r="A74" s="6" t="s">
        <v>76</v>
      </c>
      <c r="B74" s="29">
        <v>88702920856</v>
      </c>
      <c r="C74" s="30">
        <v>92559996420</v>
      </c>
      <c r="D74" s="21"/>
    </row>
    <row r="75" spans="1:4" ht="12.75">
      <c r="A75" s="6" t="s">
        <v>77</v>
      </c>
      <c r="B75" s="30"/>
      <c r="C75" s="30">
        <v>0</v>
      </c>
      <c r="D75" s="21"/>
    </row>
    <row r="76" spans="1:4" ht="12.75">
      <c r="A76" s="6" t="s">
        <v>78</v>
      </c>
      <c r="B76" s="30"/>
      <c r="C76" s="30">
        <v>0</v>
      </c>
      <c r="D76" s="21"/>
    </row>
    <row r="77" spans="1:4" ht="12.75">
      <c r="A77" s="6" t="s">
        <v>80</v>
      </c>
      <c r="B77" s="30"/>
      <c r="C77" s="30">
        <v>0</v>
      </c>
      <c r="D77" s="21"/>
    </row>
    <row r="78" spans="1:4" ht="12.75">
      <c r="A78" s="6" t="s">
        <v>165</v>
      </c>
      <c r="B78" s="30"/>
      <c r="C78" s="30">
        <v>0</v>
      </c>
      <c r="D78" s="21"/>
    </row>
    <row r="79" spans="1:4" ht="12.75">
      <c r="A79" s="4" t="s">
        <v>31</v>
      </c>
      <c r="B79" s="28">
        <f>B7+B40</f>
        <v>2427286927641</v>
      </c>
      <c r="C79" s="28">
        <f>C7+C40</f>
        <v>2591642343476</v>
      </c>
      <c r="D79" s="21"/>
    </row>
    <row r="80" spans="1:4" ht="12.75">
      <c r="A80" s="4" t="s">
        <v>32</v>
      </c>
      <c r="B80" s="28" t="s">
        <v>0</v>
      </c>
      <c r="C80" s="28" t="s">
        <v>0</v>
      </c>
      <c r="D80" s="21"/>
    </row>
    <row r="81" spans="1:4" ht="12.75">
      <c r="A81" s="4" t="s">
        <v>168</v>
      </c>
      <c r="B81" s="28">
        <f>B82+B104</f>
        <v>663738136986</v>
      </c>
      <c r="C81" s="28">
        <f>C82+C104</f>
        <v>643659330312</v>
      </c>
      <c r="D81" s="21"/>
    </row>
    <row r="82" spans="1:4" ht="12.75">
      <c r="A82" s="4" t="s">
        <v>33</v>
      </c>
      <c r="B82" s="28">
        <f>B83+B86+B87+B88+B89+B90+B91+B92+B93+B95+B96+B97+B98+B99+B100</f>
        <v>357670798946</v>
      </c>
      <c r="C82" s="28">
        <f>C83+C86+C87+C88+C89+C90+C91+C92+C93+C95+C96+C97+C98+C99+C100</f>
        <v>319270149872</v>
      </c>
      <c r="D82" s="21"/>
    </row>
    <row r="83" spans="1:4" s="18" customFormat="1" ht="12.75">
      <c r="A83" s="5" t="s">
        <v>86</v>
      </c>
      <c r="B83" s="29">
        <v>53942578881</v>
      </c>
      <c r="C83" s="30">
        <v>39465399849</v>
      </c>
      <c r="D83" s="21"/>
    </row>
    <row r="84" spans="1:4" ht="12.75">
      <c r="A84" s="15" t="s">
        <v>81</v>
      </c>
      <c r="B84" s="30"/>
      <c r="C84" s="30">
        <v>0</v>
      </c>
      <c r="D84" s="21"/>
    </row>
    <row r="85" spans="1:4" ht="12.75">
      <c r="A85" s="6" t="s">
        <v>82</v>
      </c>
      <c r="B85" s="30"/>
      <c r="C85" s="30">
        <v>0</v>
      </c>
      <c r="D85" s="21"/>
    </row>
    <row r="86" spans="1:4" ht="12.75">
      <c r="A86" s="5" t="s">
        <v>133</v>
      </c>
      <c r="B86" s="29">
        <v>28217129804</v>
      </c>
      <c r="C86" s="30">
        <v>6289579110</v>
      </c>
      <c r="D86" s="21"/>
    </row>
    <row r="87" spans="1:4" ht="12.75">
      <c r="A87" s="6" t="s">
        <v>83</v>
      </c>
      <c r="B87" s="29">
        <v>31018253248</v>
      </c>
      <c r="C87" s="30">
        <v>32253164717</v>
      </c>
      <c r="D87" s="21"/>
    </row>
    <row r="88" spans="1:4" ht="12.75">
      <c r="A88" s="6" t="s">
        <v>84</v>
      </c>
      <c r="B88" s="29">
        <v>23191555460</v>
      </c>
      <c r="C88" s="30">
        <v>16610572823</v>
      </c>
      <c r="D88" s="21"/>
    </row>
    <row r="89" spans="1:4" ht="12.75">
      <c r="A89" s="6" t="s">
        <v>85</v>
      </c>
      <c r="B89" s="29">
        <v>75617915972</v>
      </c>
      <c r="C89" s="30">
        <v>65915143475</v>
      </c>
      <c r="D89" s="21"/>
    </row>
    <row r="90" spans="1:4" ht="12.75">
      <c r="A90" s="6" t="s">
        <v>87</v>
      </c>
      <c r="B90" s="30"/>
      <c r="C90" s="30">
        <v>0</v>
      </c>
      <c r="D90" s="21"/>
    </row>
    <row r="91" spans="1:4" ht="12.75">
      <c r="A91" s="6" t="s">
        <v>88</v>
      </c>
      <c r="B91" s="30"/>
      <c r="C91" s="30">
        <v>0</v>
      </c>
      <c r="D91" s="21"/>
    </row>
    <row r="92" spans="1:4" ht="12.75">
      <c r="A92" s="6" t="s">
        <v>89</v>
      </c>
      <c r="B92" s="30"/>
      <c r="C92" s="30">
        <v>0</v>
      </c>
      <c r="D92" s="21"/>
    </row>
    <row r="93" spans="1:4" ht="12.75">
      <c r="A93" s="6" t="s">
        <v>90</v>
      </c>
      <c r="B93" s="29">
        <v>61901692434</v>
      </c>
      <c r="C93" s="30">
        <v>68680228739</v>
      </c>
      <c r="D93" s="21"/>
    </row>
    <row r="94" spans="1:4" ht="12.75">
      <c r="A94" s="15" t="s">
        <v>91</v>
      </c>
      <c r="B94" s="30"/>
      <c r="C94" s="30">
        <v>0</v>
      </c>
      <c r="D94" s="21"/>
    </row>
    <row r="95" spans="1:4" ht="12.75">
      <c r="A95" s="6" t="s">
        <v>92</v>
      </c>
      <c r="B95" s="29">
        <v>64599380863</v>
      </c>
      <c r="C95" s="30">
        <v>73517646775</v>
      </c>
      <c r="D95" s="21"/>
    </row>
    <row r="96" spans="1:4" ht="12.75">
      <c r="A96" s="6" t="s">
        <v>93</v>
      </c>
      <c r="B96" s="30"/>
      <c r="C96" s="30">
        <v>0</v>
      </c>
      <c r="D96" s="21"/>
    </row>
    <row r="97" spans="1:4" ht="12.75">
      <c r="A97" s="6" t="s">
        <v>94</v>
      </c>
      <c r="B97" s="29">
        <v>19182292284</v>
      </c>
      <c r="C97" s="30">
        <v>16538414384</v>
      </c>
      <c r="D97" s="21"/>
    </row>
    <row r="98" spans="1:4" ht="12.75">
      <c r="A98" s="10" t="s">
        <v>95</v>
      </c>
      <c r="B98" s="30"/>
      <c r="C98" s="30">
        <v>0</v>
      </c>
      <c r="D98" s="21"/>
    </row>
    <row r="99" spans="1:4" ht="12.75">
      <c r="A99" s="6" t="s">
        <v>96</v>
      </c>
      <c r="B99" s="30"/>
      <c r="C99" s="30">
        <v>0</v>
      </c>
      <c r="D99" s="21"/>
    </row>
    <row r="100" spans="1:4" s="18" customFormat="1" ht="12.75">
      <c r="A100" s="5" t="s">
        <v>97</v>
      </c>
      <c r="B100" s="30"/>
      <c r="C100" s="30">
        <v>0</v>
      </c>
      <c r="D100" s="21"/>
    </row>
    <row r="101" spans="1:4" ht="12.75">
      <c r="A101" s="15" t="s">
        <v>98</v>
      </c>
      <c r="B101" s="30"/>
      <c r="C101" s="30">
        <v>0</v>
      </c>
      <c r="D101" s="21"/>
    </row>
    <row r="102" spans="1:4" ht="12.75">
      <c r="A102" s="6" t="s">
        <v>99</v>
      </c>
      <c r="B102" s="30"/>
      <c r="C102" s="30">
        <v>0</v>
      </c>
      <c r="D102" s="21"/>
    </row>
    <row r="103" spans="1:4" ht="12.75">
      <c r="A103" s="6" t="s">
        <v>100</v>
      </c>
      <c r="B103" s="30"/>
      <c r="C103" s="30">
        <v>0</v>
      </c>
      <c r="D103" s="21"/>
    </row>
    <row r="104" spans="1:4" ht="12.75">
      <c r="A104" s="4" t="s">
        <v>34</v>
      </c>
      <c r="B104" s="28">
        <f>SUM(B105:B117)</f>
        <v>306067338040</v>
      </c>
      <c r="C104" s="28">
        <f>SUM(C105:C117)</f>
        <v>324389180440</v>
      </c>
      <c r="D104" s="21"/>
    </row>
    <row r="105" spans="1:4" ht="12.75">
      <c r="A105" s="6" t="s">
        <v>101</v>
      </c>
      <c r="B105" s="30"/>
      <c r="C105" s="30">
        <v>0</v>
      </c>
      <c r="D105" s="21"/>
    </row>
    <row r="106" spans="1:4" ht="12.75">
      <c r="A106" s="17" t="s">
        <v>134</v>
      </c>
      <c r="B106" s="30"/>
      <c r="C106" s="30">
        <v>0</v>
      </c>
      <c r="D106" s="21"/>
    </row>
    <row r="107" spans="1:4" ht="12.75">
      <c r="A107" s="8" t="s">
        <v>102</v>
      </c>
      <c r="B107" s="30"/>
      <c r="C107" s="30">
        <v>0</v>
      </c>
      <c r="D107" s="21"/>
    </row>
    <row r="108" spans="1:4" ht="12.75">
      <c r="A108" s="6" t="s">
        <v>103</v>
      </c>
      <c r="B108" s="30"/>
      <c r="C108" s="30">
        <v>0</v>
      </c>
      <c r="D108" s="21"/>
    </row>
    <row r="109" spans="1:4" ht="12.75">
      <c r="A109" s="6" t="s">
        <v>35</v>
      </c>
      <c r="B109" s="30"/>
      <c r="C109" s="30">
        <v>0</v>
      </c>
      <c r="D109" s="21"/>
    </row>
    <row r="110" spans="1:4" ht="12.75">
      <c r="A110" s="6" t="s">
        <v>104</v>
      </c>
      <c r="B110" s="30"/>
      <c r="C110" s="30">
        <v>0</v>
      </c>
      <c r="D110" s="21"/>
    </row>
    <row r="111" spans="1:4" ht="12.75">
      <c r="A111" s="6" t="s">
        <v>36</v>
      </c>
      <c r="B111" s="29">
        <v>124994910753</v>
      </c>
      <c r="C111" s="30">
        <v>120735873753</v>
      </c>
      <c r="D111" s="21"/>
    </row>
    <row r="112" spans="1:4" ht="12.75">
      <c r="A112" s="9" t="s">
        <v>105</v>
      </c>
      <c r="B112" s="29">
        <v>171401414230</v>
      </c>
      <c r="C112" s="30">
        <v>194833204995</v>
      </c>
      <c r="D112" s="21"/>
    </row>
    <row r="113" spans="1:4" ht="12.75">
      <c r="A113" s="10" t="s">
        <v>106</v>
      </c>
      <c r="B113" s="30"/>
      <c r="C113" s="30">
        <v>0</v>
      </c>
      <c r="D113" s="21"/>
    </row>
    <row r="114" spans="1:4" ht="12.75">
      <c r="A114" s="9" t="s">
        <v>107</v>
      </c>
      <c r="B114" s="30"/>
      <c r="C114" s="30">
        <v>0</v>
      </c>
      <c r="D114" s="21"/>
    </row>
    <row r="115" spans="1:4" ht="12.75">
      <c r="A115" s="9" t="s">
        <v>108</v>
      </c>
      <c r="B115" s="29">
        <v>8071013057</v>
      </c>
      <c r="C115" s="30">
        <v>7320101692</v>
      </c>
      <c r="D115" s="21"/>
    </row>
    <row r="116" spans="1:4" ht="12.75">
      <c r="A116" s="9" t="s">
        <v>109</v>
      </c>
      <c r="B116" s="30"/>
      <c r="C116" s="30">
        <v>0</v>
      </c>
      <c r="D116" s="21"/>
    </row>
    <row r="117" spans="1:4" ht="12.75">
      <c r="A117" s="6" t="s">
        <v>110</v>
      </c>
      <c r="B117" s="29">
        <v>1600000000</v>
      </c>
      <c r="C117" s="30">
        <v>1500000000</v>
      </c>
      <c r="D117" s="21"/>
    </row>
    <row r="118" spans="1:4" ht="12.75">
      <c r="A118" s="4" t="s">
        <v>169</v>
      </c>
      <c r="B118" s="28">
        <f>B119</f>
        <v>1763548790655</v>
      </c>
      <c r="C118" s="28">
        <f>C119</f>
        <v>1947983013164</v>
      </c>
      <c r="D118" s="21"/>
    </row>
    <row r="119" spans="1:4" ht="12.75">
      <c r="A119" s="7" t="s">
        <v>37</v>
      </c>
      <c r="B119" s="28">
        <f>B120+B123+B124+B125+B126+B127+B128+B129+B130+B131+B132+B135+B136</f>
        <v>1763548790655</v>
      </c>
      <c r="C119" s="28">
        <f>C120+C123+C124+C125+C126+C127+C128+C129+C130+C131+C132+C135+C136</f>
        <v>1947983013164</v>
      </c>
      <c r="D119" s="21"/>
    </row>
    <row r="120" spans="1:4" ht="12.75">
      <c r="A120" s="7" t="s">
        <v>38</v>
      </c>
      <c r="B120" s="28">
        <f>B121+B122</f>
        <v>510929990000</v>
      </c>
      <c r="C120" s="28">
        <f>C121+C122</f>
        <v>486600000000</v>
      </c>
      <c r="D120" s="21"/>
    </row>
    <row r="121" spans="1:4" ht="12.75">
      <c r="A121" s="16" t="s">
        <v>112</v>
      </c>
      <c r="B121" s="29">
        <v>510929990000</v>
      </c>
      <c r="C121" s="30">
        <v>486600000000</v>
      </c>
      <c r="D121" s="21"/>
    </row>
    <row r="122" spans="1:4" ht="12.75">
      <c r="A122" s="16" t="s">
        <v>111</v>
      </c>
      <c r="B122" s="30"/>
      <c r="C122" s="30">
        <v>0</v>
      </c>
      <c r="D122" s="21"/>
    </row>
    <row r="123" spans="1:4" ht="12.75">
      <c r="A123" s="5" t="s">
        <v>39</v>
      </c>
      <c r="B123" s="30"/>
      <c r="C123" s="30">
        <v>0</v>
      </c>
      <c r="D123" s="21"/>
    </row>
    <row r="124" spans="1:4" ht="12.75">
      <c r="A124" s="6" t="s">
        <v>113</v>
      </c>
      <c r="B124" s="30"/>
      <c r="C124" s="30">
        <v>0</v>
      </c>
      <c r="D124" s="21"/>
    </row>
    <row r="125" spans="1:4" ht="12.75">
      <c r="A125" s="6" t="s">
        <v>114</v>
      </c>
      <c r="B125" s="30"/>
      <c r="C125" s="30">
        <v>0</v>
      </c>
      <c r="D125" s="21"/>
    </row>
    <row r="126" spans="1:4" ht="12.75">
      <c r="A126" s="6" t="s">
        <v>115</v>
      </c>
      <c r="B126" s="30"/>
      <c r="C126" s="30">
        <v>0</v>
      </c>
      <c r="D126" s="21"/>
    </row>
    <row r="127" spans="1:4" ht="12.75">
      <c r="A127" s="6" t="s">
        <v>116</v>
      </c>
      <c r="B127" s="30"/>
      <c r="C127" s="30">
        <v>0</v>
      </c>
      <c r="D127" s="21"/>
    </row>
    <row r="128" spans="1:4" ht="12.75">
      <c r="A128" s="6" t="s">
        <v>117</v>
      </c>
      <c r="B128" s="30"/>
      <c r="C128" s="30">
        <v>0</v>
      </c>
      <c r="D128" s="21"/>
    </row>
    <row r="129" spans="1:4" ht="12.75">
      <c r="A129" s="6" t="s">
        <v>118</v>
      </c>
      <c r="B129" s="29">
        <v>77298152655</v>
      </c>
      <c r="C129" s="30">
        <v>64150369257</v>
      </c>
      <c r="D129" s="21"/>
    </row>
    <row r="130" spans="1:4" ht="12.75">
      <c r="A130" s="6" t="s">
        <v>40</v>
      </c>
      <c r="B130" s="30"/>
      <c r="C130" s="30">
        <v>0</v>
      </c>
      <c r="D130" s="21"/>
    </row>
    <row r="131" spans="1:4" ht="12.75">
      <c r="A131" s="6" t="s">
        <v>119</v>
      </c>
      <c r="B131" s="30"/>
      <c r="C131" s="30">
        <v>0</v>
      </c>
      <c r="D131" s="21"/>
    </row>
    <row r="132" spans="1:4" ht="12.75">
      <c r="A132" s="7" t="s">
        <v>120</v>
      </c>
      <c r="B132" s="28">
        <f>B133+B134</f>
        <v>111311969570</v>
      </c>
      <c r="C132" s="28">
        <f>C133+C134</f>
        <v>102212069708</v>
      </c>
      <c r="D132" s="21"/>
    </row>
    <row r="133" spans="1:4" ht="12.75">
      <c r="A133" s="16" t="s">
        <v>121</v>
      </c>
      <c r="B133" s="29">
        <v>29196079708</v>
      </c>
      <c r="C133" s="30">
        <v>25903059146</v>
      </c>
      <c r="D133" s="21"/>
    </row>
    <row r="134" spans="1:4" ht="12.75">
      <c r="A134" s="16" t="s">
        <v>122</v>
      </c>
      <c r="B134" s="29">
        <v>82115889862</v>
      </c>
      <c r="C134" s="30">
        <v>76309010562</v>
      </c>
      <c r="D134" s="21"/>
    </row>
    <row r="135" spans="1:4" ht="12.75">
      <c r="A135" s="6" t="s">
        <v>123</v>
      </c>
      <c r="B135" s="29">
        <v>1064008678430</v>
      </c>
      <c r="C135" s="30">
        <v>1295020574199</v>
      </c>
      <c r="D135" s="21"/>
    </row>
    <row r="136" spans="1:4" ht="12.75">
      <c r="A136" s="6" t="s">
        <v>124</v>
      </c>
      <c r="B136" s="30"/>
      <c r="C136" s="30">
        <v>0</v>
      </c>
      <c r="D136" s="21"/>
    </row>
    <row r="137" spans="1:4" ht="12.75">
      <c r="A137" s="19" t="s">
        <v>162</v>
      </c>
      <c r="B137" s="28">
        <f>B138+B139</f>
        <v>0</v>
      </c>
      <c r="C137" s="28">
        <v>0</v>
      </c>
      <c r="D137" s="21"/>
    </row>
    <row r="138" spans="1:4" ht="12.75">
      <c r="A138" s="20" t="s">
        <v>163</v>
      </c>
      <c r="B138" s="30"/>
      <c r="C138" s="30">
        <v>0</v>
      </c>
      <c r="D138" s="21"/>
    </row>
    <row r="139" spans="1:4" ht="12.75">
      <c r="A139" s="20" t="s">
        <v>164</v>
      </c>
      <c r="B139" s="30"/>
      <c r="C139" s="30">
        <v>0</v>
      </c>
      <c r="D139" s="21"/>
    </row>
    <row r="140" spans="1:4" ht="12.75">
      <c r="A140" s="2" t="s">
        <v>41</v>
      </c>
      <c r="B140" s="28">
        <f>B81+B118+B137</f>
        <v>2427286927641</v>
      </c>
      <c r="C140" s="28">
        <f>C81+C118+C137</f>
        <v>2591642343476</v>
      </c>
      <c r="D140" s="21"/>
    </row>
    <row r="141" spans="1:4" ht="12.75">
      <c r="A141" s="2" t="s">
        <v>42</v>
      </c>
      <c r="B141" s="28" t="s">
        <v>0</v>
      </c>
      <c r="C141" s="28" t="s">
        <v>0</v>
      </c>
      <c r="D141" s="21"/>
    </row>
    <row r="142" spans="1:4" ht="12.75">
      <c r="A142" s="3" t="s">
        <v>43</v>
      </c>
      <c r="B142" s="30">
        <v>0</v>
      </c>
      <c r="C142" s="30">
        <v>0</v>
      </c>
      <c r="D142" s="21"/>
    </row>
    <row r="143" spans="1:4" ht="12.75">
      <c r="A143" s="3" t="s">
        <v>44</v>
      </c>
      <c r="B143" s="30">
        <v>0</v>
      </c>
      <c r="C143" s="30">
        <v>0</v>
      </c>
      <c r="D143" s="21"/>
    </row>
    <row r="144" spans="1:4" ht="12.75">
      <c r="A144" s="9" t="s">
        <v>126</v>
      </c>
      <c r="B144" s="30">
        <v>0</v>
      </c>
      <c r="C144" s="30">
        <v>0</v>
      </c>
      <c r="D144" s="21"/>
    </row>
    <row r="145" spans="1:4" ht="12.75">
      <c r="A145" s="9" t="s">
        <v>127</v>
      </c>
      <c r="B145" s="30">
        <v>0</v>
      </c>
      <c r="C145" s="30">
        <v>0</v>
      </c>
      <c r="D145" s="21"/>
    </row>
    <row r="146" spans="1:4" ht="12.75">
      <c r="A146" s="9" t="s">
        <v>125</v>
      </c>
      <c r="B146" s="30">
        <v>0</v>
      </c>
      <c r="C146" s="30">
        <v>0</v>
      </c>
      <c r="D146" s="21"/>
    </row>
    <row r="147" spans="1:4" ht="12.75">
      <c r="A147" s="3"/>
      <c r="D147" s="21"/>
    </row>
    <row r="148" spans="1:4" ht="12.75">
      <c r="A148" s="22" t="s">
        <v>159</v>
      </c>
      <c r="B148" s="32"/>
      <c r="C148" s="32"/>
      <c r="D148" s="21"/>
    </row>
    <row r="149" spans="1:4" ht="12.75">
      <c r="A149" s="3"/>
      <c r="D149" s="21"/>
    </row>
    <row r="150" spans="1:4" ht="12.75">
      <c r="A150" s="1" t="s">
        <v>135</v>
      </c>
      <c r="B150" s="33" t="s">
        <v>160</v>
      </c>
      <c r="C150" s="33" t="s">
        <v>161</v>
      </c>
      <c r="D150" s="21"/>
    </row>
    <row r="151" spans="1:4" ht="12.75">
      <c r="A151" s="3" t="s">
        <v>136</v>
      </c>
      <c r="B151" s="34">
        <v>411736588408</v>
      </c>
      <c r="C151" s="30">
        <v>396995483300</v>
      </c>
      <c r="D151" s="21"/>
    </row>
    <row r="152" spans="1:4" ht="12.75">
      <c r="A152" s="3" t="s">
        <v>137</v>
      </c>
      <c r="B152" s="30"/>
      <c r="C152" s="30"/>
      <c r="D152" s="21"/>
    </row>
    <row r="153" spans="1:4" ht="12.75">
      <c r="A153" s="2" t="s">
        <v>138</v>
      </c>
      <c r="B153" s="28">
        <f>B151-B152</f>
        <v>411736588408</v>
      </c>
      <c r="C153" s="28">
        <f>C151-C152</f>
        <v>396995483300</v>
      </c>
      <c r="D153" s="21"/>
    </row>
    <row r="154" spans="1:4" ht="12.75">
      <c r="A154" s="3" t="s">
        <v>139</v>
      </c>
      <c r="B154" s="29">
        <v>350598960948</v>
      </c>
      <c r="C154" s="30">
        <v>316613914501</v>
      </c>
      <c r="D154" s="21"/>
    </row>
    <row r="155" spans="1:4" ht="12.75">
      <c r="A155" s="2" t="s">
        <v>140</v>
      </c>
      <c r="B155" s="28">
        <f>B153-B154</f>
        <v>61137627460</v>
      </c>
      <c r="C155" s="28">
        <f>C153-C154</f>
        <v>80381568799</v>
      </c>
      <c r="D155" s="21"/>
    </row>
    <row r="156" spans="1:4" ht="12.75">
      <c r="A156" s="3" t="s">
        <v>141</v>
      </c>
      <c r="B156" s="29">
        <v>1140129775</v>
      </c>
      <c r="C156" s="30">
        <v>167872494</v>
      </c>
      <c r="D156" s="21"/>
    </row>
    <row r="157" spans="1:4" ht="12.75">
      <c r="A157" s="3" t="s">
        <v>142</v>
      </c>
      <c r="B157" s="29">
        <v>2435359380</v>
      </c>
      <c r="C157" s="30">
        <v>3094520595</v>
      </c>
      <c r="D157" s="21"/>
    </row>
    <row r="158" spans="1:4" ht="12.75">
      <c r="A158" s="3" t="s">
        <v>143</v>
      </c>
      <c r="B158" s="30"/>
      <c r="C158" s="30"/>
      <c r="D158" s="21"/>
    </row>
    <row r="159" spans="1:4" ht="12.75">
      <c r="A159" s="3" t="s">
        <v>144</v>
      </c>
      <c r="B159" s="30"/>
      <c r="C159" s="30"/>
      <c r="D159" s="21"/>
    </row>
    <row r="160" spans="1:4" ht="12.75">
      <c r="A160" s="3" t="s">
        <v>145</v>
      </c>
      <c r="B160" s="29">
        <v>35652607720</v>
      </c>
      <c r="C160" s="30">
        <v>31080635925</v>
      </c>
      <c r="D160" s="21"/>
    </row>
    <row r="161" spans="1:4" ht="12.75">
      <c r="A161" s="3" t="s">
        <v>146</v>
      </c>
      <c r="B161" s="29">
        <v>15823264454</v>
      </c>
      <c r="C161" s="30">
        <v>14461842859</v>
      </c>
      <c r="D161" s="21"/>
    </row>
    <row r="162" spans="1:4" ht="12.75">
      <c r="A162" s="2" t="s">
        <v>147</v>
      </c>
      <c r="B162" s="28">
        <f>B155+B156-B157+B159-B160-B161</f>
        <v>8366525681</v>
      </c>
      <c r="C162" s="28">
        <f>C155+C156-C157+C159-C160-C161</f>
        <v>31912441914</v>
      </c>
      <c r="D162" s="21"/>
    </row>
    <row r="163" spans="1:4" ht="12.75">
      <c r="A163" s="3" t="s">
        <v>148</v>
      </c>
      <c r="B163" s="29">
        <v>2689306318</v>
      </c>
      <c r="C163" s="30">
        <v>3156801023</v>
      </c>
      <c r="D163" s="21"/>
    </row>
    <row r="164" spans="1:4" ht="12.75">
      <c r="A164" s="3" t="s">
        <v>149</v>
      </c>
      <c r="B164" s="29">
        <v>515436256</v>
      </c>
      <c r="C164" s="30">
        <v>466601760</v>
      </c>
      <c r="D164" s="21"/>
    </row>
    <row r="165" spans="1:4" ht="12.75">
      <c r="A165" s="2" t="s">
        <v>150</v>
      </c>
      <c r="B165" s="28">
        <f>B163-B164</f>
        <v>2173870062</v>
      </c>
      <c r="C165" s="28">
        <f>C163-C164</f>
        <v>2690199263</v>
      </c>
      <c r="D165" s="21"/>
    </row>
    <row r="166" spans="1:4" ht="12.75">
      <c r="A166" s="2" t="s">
        <v>151</v>
      </c>
      <c r="B166" s="28">
        <f>B162+B165</f>
        <v>10540395743</v>
      </c>
      <c r="C166" s="28">
        <f>C162+C165</f>
        <v>34602641177</v>
      </c>
      <c r="D166" s="21"/>
    </row>
    <row r="167" spans="1:4" ht="12.75">
      <c r="A167" s="3" t="s">
        <v>152</v>
      </c>
      <c r="B167" s="29">
        <v>3324673375</v>
      </c>
      <c r="C167" s="30">
        <v>7007507624</v>
      </c>
      <c r="D167" s="21"/>
    </row>
    <row r="168" spans="1:4" ht="12.75">
      <c r="A168" s="3" t="s">
        <v>153</v>
      </c>
      <c r="B168" s="30">
        <v>-1511201641</v>
      </c>
      <c r="C168" s="30">
        <v>44672020</v>
      </c>
      <c r="D168" s="21"/>
    </row>
    <row r="169" spans="1:4" ht="12.75">
      <c r="A169" s="2" t="s">
        <v>154</v>
      </c>
      <c r="B169" s="28">
        <f>B166-B167-B168</f>
        <v>8726924009</v>
      </c>
      <c r="C169" s="28">
        <f>C166-C167-C168</f>
        <v>27550461533</v>
      </c>
      <c r="D169" s="21"/>
    </row>
    <row r="170" spans="1:4" ht="12.75">
      <c r="A170" s="3" t="s">
        <v>155</v>
      </c>
      <c r="B170" s="30"/>
      <c r="C170" s="30"/>
      <c r="D170" s="21"/>
    </row>
    <row r="171" spans="1:4" ht="12.75">
      <c r="A171" s="3" t="s">
        <v>156</v>
      </c>
      <c r="B171" s="30"/>
      <c r="C171" s="30"/>
      <c r="D171" s="21"/>
    </row>
    <row r="172" spans="1:4" ht="12.75">
      <c r="A172" s="3" t="s">
        <v>157</v>
      </c>
      <c r="B172" s="30">
        <v>30</v>
      </c>
      <c r="C172" s="30">
        <v>369</v>
      </c>
      <c r="D172" s="21"/>
    </row>
    <row r="173" spans="1:4" ht="12.75">
      <c r="A173" s="3" t="s">
        <v>158</v>
      </c>
      <c r="B173" s="30"/>
      <c r="C173" s="30"/>
      <c r="D173" s="21"/>
    </row>
  </sheetData>
  <sheetProtection/>
  <mergeCells count="2">
    <mergeCell ref="B4:C4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2019-10-23T03:59:38Z</dcterms:created>
  <dcterms:modified xsi:type="dcterms:W3CDTF">2020-02-03T07:24:55Z</dcterms:modified>
  <cp:category/>
  <cp:version/>
  <cp:contentType/>
  <cp:contentStatus/>
</cp:coreProperties>
</file>